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085" windowWidth="14895" windowHeight="9105" activeTab="0"/>
  </bookViews>
  <sheets>
    <sheet name="Sheet1" sheetId="1" r:id="rId1"/>
    <sheet name="Sheet2" sheetId="2" r:id="rId2"/>
    <sheet name="Sheet3" sheetId="3" r:id="rId3"/>
  </sheets>
  <definedNames>
    <definedName name="acres" localSheetId="0">'Sheet1'!$A$31</definedName>
    <definedName name="_xlnm.Print_Area" localSheetId="0">'Sheet1'!$A$1:$J$29</definedName>
  </definedNames>
  <calcPr fullCalcOnLoad="1"/>
</workbook>
</file>

<file path=xl/sharedStrings.xml><?xml version="1.0" encoding="utf-8"?>
<sst xmlns="http://schemas.openxmlformats.org/spreadsheetml/2006/main" count="77" uniqueCount="49">
  <si>
    <t>NOVA Regional Park Authority Land</t>
  </si>
  <si>
    <t>Leesylvania State Park</t>
  </si>
  <si>
    <t>Manassas National Battlefield</t>
  </si>
  <si>
    <t>Prince William Forest Park</t>
  </si>
  <si>
    <t>Occoquan Bay National Wildlife Refuge</t>
  </si>
  <si>
    <t xml:space="preserve">Featherstone National Wildlife Refuge </t>
  </si>
  <si>
    <t xml:space="preserve">County Parks </t>
  </si>
  <si>
    <t>Additional land transferred to PWCPA in 2007</t>
  </si>
  <si>
    <t>Silver Lake</t>
  </si>
  <si>
    <t>Merrimac Farm</t>
  </si>
  <si>
    <t>Cunard Park</t>
  </si>
  <si>
    <t>Doves Landing</t>
  </si>
  <si>
    <t>Year</t>
  </si>
  <si>
    <t>Metz Wetland</t>
  </si>
  <si>
    <t>2007 (December)</t>
  </si>
  <si>
    <t>???</t>
  </si>
  <si>
    <t>Current PWC Parkland Acres</t>
  </si>
  <si>
    <t>Population - (in thousands)</t>
  </si>
  <si>
    <t>Population (in thousands)</t>
  </si>
  <si>
    <t>N/A</t>
  </si>
  <si>
    <t>Golf Course Acres</t>
  </si>
  <si>
    <t>Total Parkland</t>
  </si>
  <si>
    <t>BRMC existing site</t>
  </si>
  <si>
    <t xml:space="preserve"> Acreage goal rejected by BOS - 25 acres/1,000 residents, includes only county-controlled parkland</t>
  </si>
  <si>
    <t>2008 Acreage goal - 70 acres/1,000 residents, includes all parkland accessible to the general public</t>
  </si>
  <si>
    <t>2003-07 Acreage goal: 13.8 acres/1,000 residents, includes only county-controlled parkland</t>
  </si>
  <si>
    <t>Privately held parks accessible to the general public</t>
  </si>
  <si>
    <t>Deficit: Parkland Acres to be Acquired</t>
  </si>
  <si>
    <t>Deficit per 1,000 Residents</t>
  </si>
  <si>
    <t>School "Parkland" Acres</t>
  </si>
  <si>
    <t>Current Public Parkland Acres</t>
  </si>
  <si>
    <t>Davis Property (Civil War Preservation Trust)</t>
  </si>
  <si>
    <t>Conway Robinson State Forest</t>
  </si>
  <si>
    <t>Evaluation of Prince William County Parkland Acreage by Accountability Standard</t>
  </si>
  <si>
    <t>Bristoe Battlefield (formerly Civil War Preservation Trust)</t>
  </si>
  <si>
    <t xml:space="preserve">SUB-TOTAL PWC PARKLAND ACRES CURRENTLY OPEN TO PUBLIC USE </t>
  </si>
  <si>
    <t xml:space="preserve">TOTAL PWC PARKLAND ACRES </t>
  </si>
  <si>
    <t>Total Parkland Acreage Generally Accessible to  Public</t>
  </si>
  <si>
    <t>Prince William County Parkland Acres</t>
  </si>
  <si>
    <t xml:space="preserve">Parkland Acres Owned by Others </t>
  </si>
  <si>
    <t xml:space="preserve">PW County Owned Historic Properties </t>
  </si>
  <si>
    <t xml:space="preserve">Prince William County Parkland Acres </t>
  </si>
  <si>
    <t xml:space="preserve">SUB-TOTAL CURRENT PUBLIC PARKLAND ACRES </t>
  </si>
  <si>
    <t xml:space="preserve">TOTAL PARKLAND ACREAGE GENERALLY ACCESSIBLE TO PUBLIC </t>
  </si>
  <si>
    <t xml:space="preserve">Parkland Acres Owned by Others  </t>
  </si>
  <si>
    <r>
      <t>Golf Course Acres</t>
    </r>
    <r>
      <rPr>
        <i/>
        <sz val="10"/>
        <rFont val="Arial"/>
        <family val="2"/>
      </rPr>
      <t xml:space="preserve"> </t>
    </r>
  </si>
  <si>
    <r>
      <t xml:space="preserve">School "Parkland" Acres </t>
    </r>
    <r>
      <rPr>
        <i/>
        <sz val="10"/>
        <rFont val="Arial"/>
        <family val="2"/>
      </rPr>
      <t xml:space="preserve"> </t>
    </r>
  </si>
  <si>
    <r>
      <t>TOTAL PARKLAND ACRES OWNED BY OTHERS</t>
    </r>
    <r>
      <rPr>
        <sz val="10"/>
        <rFont val="Arial"/>
        <family val="2"/>
      </rPr>
      <t xml:space="preserve"> </t>
    </r>
  </si>
  <si>
    <t>School "Parkland"  Acres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</si>
</sst>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[$-409]dddd\,\ mmmm\ dd\,\ yyyy"/>
    <numFmt numFmtId="167" formatCode="[$-409]mmmm\ d\,\ yyyy;@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strike/>
      <sz val="10"/>
      <name val="Arial"/>
      <family val="2"/>
    </font>
    <font>
      <u val="single"/>
      <strike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3" fontId="0" fillId="0" borderId="10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 indent="1"/>
    </xf>
    <xf numFmtId="3" fontId="0" fillId="0" borderId="11" xfId="0" applyNumberFormat="1" applyFont="1" applyFill="1" applyBorder="1" applyAlignment="1">
      <alignment horizontal="right" wrapText="1" indent="1"/>
    </xf>
    <xf numFmtId="0" fontId="0" fillId="0" borderId="11" xfId="0" applyFont="1" applyFill="1" applyBorder="1" applyAlignment="1">
      <alignment horizontal="right" wrapText="1" indent="1"/>
    </xf>
    <xf numFmtId="0" fontId="5" fillId="0" borderId="10" xfId="0" applyNumberFormat="1" applyFont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5" fillId="0" borderId="12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33" borderId="12" xfId="0" applyNumberForma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2" xfId="0" applyNumberFormat="1" applyFill="1" applyBorder="1" applyAlignment="1">
      <alignment horizontal="left" wrapText="1"/>
    </xf>
    <xf numFmtId="0" fontId="9" fillId="0" borderId="12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10" borderId="10" xfId="0" applyNumberFormat="1" applyFill="1" applyBorder="1" applyAlignment="1">
      <alignment wrapText="1"/>
    </xf>
    <xf numFmtId="3" fontId="5" fillId="10" borderId="10" xfId="0" applyNumberFormat="1" applyFont="1" applyFill="1" applyBorder="1" applyAlignment="1">
      <alignment horizontal="center" wrapText="1"/>
    </xf>
    <xf numFmtId="3" fontId="6" fillId="10" borderId="10" xfId="0" applyNumberFormat="1" applyFont="1" applyFill="1" applyBorder="1" applyAlignment="1">
      <alignment horizontal="center" wrapText="1"/>
    </xf>
    <xf numFmtId="0" fontId="5" fillId="10" borderId="10" xfId="0" applyNumberFormat="1" applyFont="1" applyFill="1" applyBorder="1" applyAlignment="1">
      <alignment horizontal="center" wrapText="1"/>
    </xf>
    <xf numFmtId="1" fontId="5" fillId="10" borderId="10" xfId="0" applyNumberFormat="1" applyFont="1" applyFill="1" applyBorder="1" applyAlignment="1">
      <alignment horizontal="center" wrapText="1"/>
    </xf>
    <xf numFmtId="3" fontId="0" fillId="10" borderId="10" xfId="0" applyNumberFormat="1" applyFill="1" applyBorder="1" applyAlignment="1">
      <alignment wrapText="1"/>
    </xf>
    <xf numFmtId="3" fontId="4" fillId="10" borderId="10" xfId="0" applyNumberFormat="1" applyFont="1" applyFill="1" applyBorder="1" applyAlignment="1">
      <alignment wrapText="1"/>
    </xf>
    <xf numFmtId="3" fontId="0" fillId="10" borderId="10" xfId="0" applyNumberFormat="1" applyFill="1" applyBorder="1" applyAlignment="1">
      <alignment horizontal="right" wrapText="1"/>
    </xf>
    <xf numFmtId="168" fontId="0" fillId="10" borderId="10" xfId="0" applyNumberFormat="1" applyFill="1" applyBorder="1" applyAlignment="1">
      <alignment wrapText="1"/>
    </xf>
    <xf numFmtId="0" fontId="0" fillId="10" borderId="10" xfId="0" applyNumberFormat="1" applyFill="1" applyBorder="1" applyAlignment="1">
      <alignment horizontal="left" wrapText="1"/>
    </xf>
    <xf numFmtId="1" fontId="0" fillId="10" borderId="10" xfId="0" applyNumberFormat="1" applyFill="1" applyBorder="1" applyAlignment="1">
      <alignment wrapText="1"/>
    </xf>
    <xf numFmtId="0" fontId="0" fillId="6" borderId="10" xfId="0" applyNumberFormat="1" applyFill="1" applyBorder="1" applyAlignment="1">
      <alignment horizontal="left" wrapText="1"/>
    </xf>
    <xf numFmtId="0" fontId="5" fillId="6" borderId="10" xfId="0" applyNumberFormat="1" applyFont="1" applyFill="1" applyBorder="1" applyAlignment="1">
      <alignment horizontal="center" wrapText="1"/>
    </xf>
    <xf numFmtId="3" fontId="6" fillId="6" borderId="10" xfId="0" applyNumberFormat="1" applyFont="1" applyFill="1" applyBorder="1" applyAlignment="1">
      <alignment horizontal="center" wrapText="1"/>
    </xf>
    <xf numFmtId="3" fontId="5" fillId="6" borderId="10" xfId="0" applyNumberFormat="1" applyFont="1" applyFill="1" applyBorder="1" applyAlignment="1">
      <alignment horizontal="center" wrapText="1"/>
    </xf>
    <xf numFmtId="1" fontId="5" fillId="6" borderId="10" xfId="0" applyNumberFormat="1" applyFont="1" applyFill="1" applyBorder="1" applyAlignment="1">
      <alignment horizontal="center" wrapText="1"/>
    </xf>
    <xf numFmtId="3" fontId="0" fillId="6" borderId="10" xfId="0" applyNumberFormat="1" applyFont="1" applyFill="1" applyBorder="1" applyAlignment="1">
      <alignment wrapText="1"/>
    </xf>
    <xf numFmtId="3" fontId="4" fillId="6" borderId="10" xfId="0" applyNumberFormat="1" applyFont="1" applyFill="1" applyBorder="1" applyAlignment="1">
      <alignment wrapText="1"/>
    </xf>
    <xf numFmtId="0" fontId="0" fillId="6" borderId="10" xfId="0" applyNumberFormat="1" applyFont="1" applyFill="1" applyBorder="1" applyAlignment="1">
      <alignment horizontal="right" wrapText="1"/>
    </xf>
    <xf numFmtId="3" fontId="0" fillId="6" borderId="10" xfId="0" applyNumberFormat="1" applyFont="1" applyFill="1" applyBorder="1" applyAlignment="1">
      <alignment horizontal="right" wrapText="1"/>
    </xf>
    <xf numFmtId="3" fontId="8" fillId="6" borderId="10" xfId="0" applyNumberFormat="1" applyFont="1" applyFill="1" applyBorder="1" applyAlignment="1">
      <alignment wrapText="1"/>
    </xf>
    <xf numFmtId="168" fontId="8" fillId="6" borderId="10" xfId="0" applyNumberFormat="1" applyFont="1" applyFill="1" applyBorder="1" applyAlignment="1">
      <alignment wrapText="1"/>
    </xf>
    <xf numFmtId="1" fontId="0" fillId="6" borderId="10" xfId="0" applyNumberFormat="1" applyFont="1" applyFill="1" applyBorder="1" applyAlignment="1">
      <alignment wrapText="1"/>
    </xf>
    <xf numFmtId="0" fontId="0" fillId="34" borderId="10" xfId="0" applyNumberForma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center" wrapText="1"/>
    </xf>
    <xf numFmtId="0" fontId="0" fillId="34" borderId="10" xfId="0" applyNumberFormat="1" applyFill="1" applyBorder="1" applyAlignment="1">
      <alignment horizontal="left" wrapText="1"/>
    </xf>
    <xf numFmtId="3" fontId="0" fillId="34" borderId="10" xfId="0" applyNumberFormat="1" applyFill="1" applyBorder="1" applyAlignment="1">
      <alignment wrapText="1"/>
    </xf>
    <xf numFmtId="0" fontId="0" fillId="34" borderId="10" xfId="0" applyNumberFormat="1" applyFill="1" applyBorder="1" applyAlignment="1">
      <alignment horizontal="right" wrapText="1"/>
    </xf>
    <xf numFmtId="168" fontId="0" fillId="34" borderId="10" xfId="0" applyNumberFormat="1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0" fontId="0" fillId="34" borderId="10" xfId="0" applyNumberFormat="1" applyFont="1" applyFill="1" applyBorder="1" applyAlignment="1">
      <alignment wrapText="1"/>
    </xf>
    <xf numFmtId="3" fontId="3" fillId="34" borderId="10" xfId="0" applyNumberFormat="1" applyFont="1" applyFill="1" applyBorder="1" applyAlignment="1">
      <alignment wrapText="1"/>
    </xf>
    <xf numFmtId="0" fontId="12" fillId="34" borderId="11" xfId="0" applyFont="1" applyFill="1" applyBorder="1" applyAlignment="1">
      <alignment horizontal="left" wrapText="1" indent="1"/>
    </xf>
    <xf numFmtId="3" fontId="12" fillId="34" borderId="11" xfId="0" applyNumberFormat="1" applyFont="1" applyFill="1" applyBorder="1" applyAlignment="1">
      <alignment horizontal="right" wrapText="1" indent="1"/>
    </xf>
    <xf numFmtId="0" fontId="5" fillId="34" borderId="11" xfId="0" applyFont="1" applyFill="1" applyBorder="1" applyAlignment="1">
      <alignment horizontal="left" wrapText="1" indent="1"/>
    </xf>
    <xf numFmtId="3" fontId="5" fillId="34" borderId="11" xfId="0" applyNumberFormat="1" applyFont="1" applyFill="1" applyBorder="1" applyAlignment="1">
      <alignment horizontal="right" wrapText="1" indent="1"/>
    </xf>
    <xf numFmtId="0" fontId="5" fillId="34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9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5.7109375" style="2" customWidth="1"/>
    <col min="2" max="2" width="13.57421875" style="2" customWidth="1"/>
    <col min="3" max="3" width="27.7109375" style="2" customWidth="1"/>
    <col min="4" max="5" width="13.8515625" style="2" customWidth="1"/>
    <col min="6" max="6" width="15.28125" style="2" bestFit="1" customWidth="1"/>
    <col min="7" max="7" width="15.28125" style="2" customWidth="1"/>
    <col min="8" max="8" width="15.28125" style="2" bestFit="1" customWidth="1"/>
    <col min="9" max="9" width="14.7109375" style="2" bestFit="1" customWidth="1"/>
    <col min="10" max="10" width="12.00390625" style="2" bestFit="1" customWidth="1"/>
    <col min="11" max="11" width="10.7109375" style="2" customWidth="1"/>
    <col min="12" max="12" width="13.00390625" style="2" customWidth="1"/>
    <col min="13" max="13" width="14.00390625" style="2" customWidth="1"/>
    <col min="14" max="15" width="12.7109375" style="2" customWidth="1"/>
    <col min="16" max="16" width="13.7109375" style="2" customWidth="1"/>
    <col min="17" max="17" width="11.7109375" style="2" customWidth="1"/>
    <col min="18" max="18" width="11.57421875" style="2" bestFit="1" customWidth="1"/>
    <col min="19" max="19" width="17.7109375" style="2" customWidth="1"/>
    <col min="20" max="20" width="10.7109375" style="2" customWidth="1"/>
    <col min="21" max="21" width="13.7109375" style="2" customWidth="1"/>
    <col min="22" max="22" width="11.7109375" style="2" customWidth="1"/>
    <col min="23" max="23" width="12.140625" style="2" bestFit="1" customWidth="1"/>
    <col min="24" max="24" width="12.7109375" style="2" bestFit="1" customWidth="1"/>
    <col min="25" max="25" width="9.140625" style="2" customWidth="1"/>
    <col min="26" max="26" width="12.140625" style="2" bestFit="1" customWidth="1"/>
    <col min="27" max="16384" width="9.140625" style="2" customWidth="1"/>
  </cols>
  <sheetData>
    <row r="1" spans="1:59" ht="48" customHeight="1">
      <c r="A1" s="37" t="s">
        <v>33</v>
      </c>
      <c r="B1" s="38"/>
      <c r="C1" s="38"/>
      <c r="D1" s="38"/>
      <c r="E1" s="39"/>
      <c r="F1" s="39"/>
      <c r="G1" s="39"/>
      <c r="H1" s="39"/>
      <c r="I1" s="39"/>
      <c r="J1" s="40"/>
      <c r="K1" s="27"/>
      <c r="L1" s="2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59" ht="63.75">
      <c r="A2" s="64" t="s">
        <v>12</v>
      </c>
      <c r="B2" s="65" t="s">
        <v>17</v>
      </c>
      <c r="C2" s="65" t="s">
        <v>25</v>
      </c>
      <c r="D2" s="65" t="s">
        <v>16</v>
      </c>
      <c r="E2" s="65" t="s">
        <v>26</v>
      </c>
      <c r="F2" s="65" t="s">
        <v>20</v>
      </c>
      <c r="G2" s="65" t="s">
        <v>29</v>
      </c>
      <c r="H2" s="65" t="s">
        <v>21</v>
      </c>
      <c r="I2" s="65" t="s">
        <v>27</v>
      </c>
      <c r="J2" s="65" t="s">
        <v>28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</row>
    <row r="3" spans="1:59" ht="12.75">
      <c r="A3" s="66" t="s">
        <v>14</v>
      </c>
      <c r="B3" s="67">
        <v>386.047</v>
      </c>
      <c r="C3" s="67">
        <f>B3*13.8</f>
        <v>5327.448600000001</v>
      </c>
      <c r="D3" s="67">
        <v>4685</v>
      </c>
      <c r="E3" s="68" t="s">
        <v>19</v>
      </c>
      <c r="F3" s="68" t="s">
        <v>19</v>
      </c>
      <c r="G3" s="68" t="s">
        <v>19</v>
      </c>
      <c r="H3" s="67">
        <f>SUM(D3:F3)</f>
        <v>4685</v>
      </c>
      <c r="I3" s="67">
        <f>C3-H3</f>
        <v>642.4486000000006</v>
      </c>
      <c r="J3" s="69">
        <f>I3/B3</f>
        <v>1.6641719790595462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12.75">
      <c r="A4" s="66">
        <v>2030</v>
      </c>
      <c r="B4" s="67">
        <v>555.012</v>
      </c>
      <c r="C4" s="67">
        <f>B4*13.8</f>
        <v>7659.165599999999</v>
      </c>
      <c r="D4" s="67">
        <v>4685</v>
      </c>
      <c r="E4" s="68" t="s">
        <v>19</v>
      </c>
      <c r="F4" s="68" t="s">
        <v>19</v>
      </c>
      <c r="G4" s="68" t="s">
        <v>19</v>
      </c>
      <c r="H4" s="67">
        <f>SUM(D4:F4)</f>
        <v>4685</v>
      </c>
      <c r="I4" s="67">
        <f>C4-H4</f>
        <v>2974.1655999999994</v>
      </c>
      <c r="J4" s="70">
        <f>I4/B4</f>
        <v>5.358741072265103</v>
      </c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s="13" customFormat="1" ht="12.75">
      <c r="A5" s="36"/>
      <c r="B5" s="34"/>
      <c r="C5" s="34"/>
      <c r="D5" s="34"/>
      <c r="E5" s="34"/>
      <c r="F5" s="34"/>
      <c r="G5" s="34"/>
      <c r="H5" s="34"/>
      <c r="I5" s="34"/>
      <c r="J5" s="35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63.75">
      <c r="A6" s="52" t="s">
        <v>12</v>
      </c>
      <c r="B6" s="53" t="s">
        <v>18</v>
      </c>
      <c r="C6" s="54" t="s">
        <v>24</v>
      </c>
      <c r="D6" s="55" t="s">
        <v>30</v>
      </c>
      <c r="E6" s="53" t="s">
        <v>26</v>
      </c>
      <c r="F6" s="53" t="s">
        <v>20</v>
      </c>
      <c r="G6" s="53" t="s">
        <v>29</v>
      </c>
      <c r="H6" s="56" t="s">
        <v>37</v>
      </c>
      <c r="I6" s="55" t="s">
        <v>27</v>
      </c>
      <c r="J6" s="53" t="s">
        <v>28</v>
      </c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2.75">
      <c r="A7" s="52" t="s">
        <v>14</v>
      </c>
      <c r="B7" s="57">
        <v>386.047</v>
      </c>
      <c r="C7" s="58">
        <f>B7*70</f>
        <v>27023.29</v>
      </c>
      <c r="D7" s="57">
        <v>26859</v>
      </c>
      <c r="E7" s="59" t="s">
        <v>15</v>
      </c>
      <c r="F7" s="60">
        <v>3078</v>
      </c>
      <c r="G7" s="59">
        <v>733</v>
      </c>
      <c r="H7" s="57">
        <f>SUM(D7,F7,G7)</f>
        <v>30670</v>
      </c>
      <c r="I7" s="61">
        <f>C7-H7</f>
        <v>-3646.709999999999</v>
      </c>
      <c r="J7" s="62">
        <f>I7/B7</f>
        <v>-9.446285037832178</v>
      </c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2.75">
      <c r="A8" s="52">
        <v>2030</v>
      </c>
      <c r="B8" s="57">
        <v>555.012</v>
      </c>
      <c r="C8" s="57">
        <f>B8*70</f>
        <v>38850.84</v>
      </c>
      <c r="D8" s="57">
        <v>26859</v>
      </c>
      <c r="E8" s="59" t="s">
        <v>15</v>
      </c>
      <c r="F8" s="60">
        <v>3078</v>
      </c>
      <c r="G8" s="59">
        <v>733</v>
      </c>
      <c r="H8" s="57">
        <f>SUM(D8,F8,G8)</f>
        <v>30670</v>
      </c>
      <c r="I8" s="57">
        <f>C8-H8</f>
        <v>8180.8399999999965</v>
      </c>
      <c r="J8" s="63">
        <f>I8/B8</f>
        <v>14.73993355098628</v>
      </c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12.75">
      <c r="A9" s="33"/>
      <c r="B9" s="34"/>
      <c r="C9" s="34"/>
      <c r="D9" s="34"/>
      <c r="E9" s="34"/>
      <c r="F9" s="34"/>
      <c r="G9" s="34"/>
      <c r="H9" s="34"/>
      <c r="I9" s="34"/>
      <c r="J9" s="35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59" ht="51" customHeight="1">
      <c r="A10" s="41" t="s">
        <v>12</v>
      </c>
      <c r="B10" s="42" t="s">
        <v>18</v>
      </c>
      <c r="C10" s="43" t="s">
        <v>23</v>
      </c>
      <c r="D10" s="42" t="s">
        <v>16</v>
      </c>
      <c r="E10" s="42" t="s">
        <v>26</v>
      </c>
      <c r="F10" s="44" t="s">
        <v>20</v>
      </c>
      <c r="G10" s="44" t="s">
        <v>48</v>
      </c>
      <c r="H10" s="45" t="s">
        <v>21</v>
      </c>
      <c r="I10" s="42" t="s">
        <v>27</v>
      </c>
      <c r="J10" s="44" t="s">
        <v>28</v>
      </c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ht="12.75">
      <c r="A11" s="41" t="s">
        <v>14</v>
      </c>
      <c r="B11" s="46">
        <v>386.047</v>
      </c>
      <c r="C11" s="47">
        <f>B11*25</f>
        <v>9651.175000000001</v>
      </c>
      <c r="D11" s="46">
        <v>4685</v>
      </c>
      <c r="E11" s="48" t="s">
        <v>19</v>
      </c>
      <c r="F11" s="48" t="s">
        <v>19</v>
      </c>
      <c r="G11" s="48" t="s">
        <v>19</v>
      </c>
      <c r="H11" s="46">
        <v>4685</v>
      </c>
      <c r="I11" s="46">
        <f>C11-D11</f>
        <v>4966.175000000001</v>
      </c>
      <c r="J11" s="49">
        <f>I11/B11</f>
        <v>12.864171979059547</v>
      </c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ht="12.75">
      <c r="A12" s="50">
        <v>2030</v>
      </c>
      <c r="B12" s="46">
        <v>555.012</v>
      </c>
      <c r="C12" s="46">
        <f>B12*25</f>
        <v>13875.3</v>
      </c>
      <c r="D12" s="46">
        <v>4685</v>
      </c>
      <c r="E12" s="48" t="s">
        <v>19</v>
      </c>
      <c r="F12" s="48" t="s">
        <v>19</v>
      </c>
      <c r="G12" s="48" t="s">
        <v>19</v>
      </c>
      <c r="H12" s="46">
        <v>4685</v>
      </c>
      <c r="I12" s="46">
        <f>C12-D12</f>
        <v>9190.3</v>
      </c>
      <c r="J12" s="51">
        <f>I12/B12</f>
        <v>16.558741072265104</v>
      </c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ht="12.75">
      <c r="A13" s="33"/>
      <c r="B13" s="34"/>
      <c r="C13" s="34"/>
      <c r="D13" s="34"/>
      <c r="E13" s="34"/>
      <c r="F13" s="34"/>
      <c r="G13" s="34"/>
      <c r="H13" s="34"/>
      <c r="I13" s="34"/>
      <c r="J13" s="35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16" ht="27.75" customHeight="1">
      <c r="A14" s="28" t="s">
        <v>38</v>
      </c>
      <c r="B14" s="29"/>
      <c r="C14" s="13"/>
      <c r="D14" s="28" t="s">
        <v>39</v>
      </c>
      <c r="E14" s="30"/>
      <c r="F14" s="29"/>
      <c r="G14" s="5"/>
      <c r="H14" s="13"/>
      <c r="I14" s="31"/>
      <c r="J14" s="31"/>
      <c r="K14" s="31"/>
      <c r="L14" s="31"/>
      <c r="M14" s="31"/>
      <c r="N14" s="31"/>
      <c r="P14" s="7"/>
    </row>
    <row r="15" spans="1:14" ht="38.25">
      <c r="A15" s="17" t="s">
        <v>6</v>
      </c>
      <c r="B15" s="18">
        <v>3200</v>
      </c>
      <c r="C15" s="13"/>
      <c r="D15" s="17" t="s">
        <v>0</v>
      </c>
      <c r="E15" s="17"/>
      <c r="F15" s="18">
        <v>81</v>
      </c>
      <c r="G15" s="19"/>
      <c r="H15" s="20"/>
      <c r="I15" s="32"/>
      <c r="J15" s="32"/>
      <c r="K15" s="32"/>
      <c r="L15" s="32"/>
      <c r="M15" s="32"/>
      <c r="N15" s="32"/>
    </row>
    <row r="16" spans="1:13" ht="38.25">
      <c r="A16" s="26" t="s">
        <v>40</v>
      </c>
      <c r="B16" s="9">
        <v>150</v>
      </c>
      <c r="D16" s="8" t="s">
        <v>1</v>
      </c>
      <c r="E16" s="8"/>
      <c r="F16" s="9">
        <v>490</v>
      </c>
      <c r="G16" s="14"/>
      <c r="I16" s="7"/>
      <c r="M16" s="7"/>
    </row>
    <row r="17" spans="1:7" ht="38.25">
      <c r="A17" s="1" t="s">
        <v>7</v>
      </c>
      <c r="B17" s="6">
        <v>379</v>
      </c>
      <c r="D17" s="8" t="s">
        <v>2</v>
      </c>
      <c r="E17" s="8"/>
      <c r="F17" s="9">
        <v>4390.82</v>
      </c>
      <c r="G17" s="14"/>
    </row>
    <row r="18" spans="1:7" ht="25.5">
      <c r="A18" s="8" t="s">
        <v>13</v>
      </c>
      <c r="B18" s="6">
        <v>217</v>
      </c>
      <c r="D18" s="8" t="s">
        <v>3</v>
      </c>
      <c r="E18" s="8"/>
      <c r="F18" s="9">
        <v>14557.73</v>
      </c>
      <c r="G18" s="14"/>
    </row>
    <row r="19" spans="1:9" ht="51">
      <c r="A19" s="8" t="s">
        <v>34</v>
      </c>
      <c r="B19" s="6">
        <v>270</v>
      </c>
      <c r="D19" s="8" t="s">
        <v>4</v>
      </c>
      <c r="E19" s="8"/>
      <c r="F19" s="9">
        <v>636</v>
      </c>
      <c r="G19" s="14"/>
      <c r="I19" s="10"/>
    </row>
    <row r="20" spans="1:9" ht="38.25">
      <c r="A20" s="8" t="s">
        <v>10</v>
      </c>
      <c r="B20" s="1">
        <v>4</v>
      </c>
      <c r="D20" s="8" t="s">
        <v>5</v>
      </c>
      <c r="E20" s="8"/>
      <c r="F20" s="9">
        <v>338</v>
      </c>
      <c r="G20" s="14"/>
      <c r="I20" s="11"/>
    </row>
    <row r="21" spans="1:7" ht="89.25">
      <c r="A21" s="71" t="s">
        <v>35</v>
      </c>
      <c r="B21" s="72">
        <f>SUM(B15:B20)</f>
        <v>4220</v>
      </c>
      <c r="D21" s="1" t="s">
        <v>9</v>
      </c>
      <c r="E21" s="1"/>
      <c r="F21" s="6">
        <v>302</v>
      </c>
      <c r="G21" s="15"/>
    </row>
    <row r="22" spans="1:7" ht="38.25">
      <c r="A22" s="8" t="s">
        <v>8</v>
      </c>
      <c r="B22" s="6">
        <v>230</v>
      </c>
      <c r="D22" s="8" t="s">
        <v>32</v>
      </c>
      <c r="E22" s="1"/>
      <c r="F22" s="6">
        <v>442</v>
      </c>
      <c r="G22" s="15"/>
    </row>
    <row r="23" spans="1:7" ht="25.5">
      <c r="A23" s="8" t="s">
        <v>11</v>
      </c>
      <c r="B23" s="6">
        <v>235</v>
      </c>
      <c r="D23" s="1" t="s">
        <v>22</v>
      </c>
      <c r="E23" s="1"/>
      <c r="F23" s="6">
        <v>800</v>
      </c>
      <c r="G23" s="15"/>
    </row>
    <row r="24" spans="1:7" ht="51">
      <c r="A24" s="71" t="s">
        <v>36</v>
      </c>
      <c r="B24" s="72">
        <f>SUM(B21:B23)</f>
        <v>4685</v>
      </c>
      <c r="D24" s="1" t="s">
        <v>31</v>
      </c>
      <c r="E24" s="1"/>
      <c r="F24" s="6">
        <v>136</v>
      </c>
      <c r="G24" s="15"/>
    </row>
    <row r="25" spans="1:9" ht="63.75">
      <c r="A25" s="5"/>
      <c r="B25" s="4"/>
      <c r="D25" s="77" t="s">
        <v>47</v>
      </c>
      <c r="E25" s="64"/>
      <c r="F25" s="72">
        <f>SUM(F15:F24)</f>
        <v>22173.55</v>
      </c>
      <c r="G25" s="16"/>
      <c r="I25" s="10"/>
    </row>
    <row r="26" spans="1:7" ht="38.25">
      <c r="A26" s="23" t="s">
        <v>41</v>
      </c>
      <c r="B26" s="24">
        <v>4685</v>
      </c>
      <c r="C26" s="10"/>
      <c r="F26" s="10"/>
      <c r="G26" s="10"/>
    </row>
    <row r="27" spans="1:7" ht="38.25">
      <c r="A27" s="23" t="s">
        <v>44</v>
      </c>
      <c r="B27" s="24">
        <v>22174</v>
      </c>
      <c r="F27" s="10"/>
      <c r="G27" s="10"/>
    </row>
    <row r="28" spans="1:7" ht="63.75">
      <c r="A28" s="73" t="s">
        <v>42</v>
      </c>
      <c r="B28" s="74">
        <v>26859</v>
      </c>
      <c r="D28" s="5"/>
      <c r="E28" s="5"/>
      <c r="F28" s="4"/>
      <c r="G28" s="10"/>
    </row>
    <row r="29" spans="1:8" ht="25.5">
      <c r="A29" s="23" t="s">
        <v>45</v>
      </c>
      <c r="B29" s="24">
        <v>3078</v>
      </c>
      <c r="D29" s="21"/>
      <c r="E29" s="21"/>
      <c r="F29" s="22"/>
      <c r="G29" s="16"/>
      <c r="H29" s="10"/>
    </row>
    <row r="30" spans="1:2" ht="38.25">
      <c r="A30" s="23" t="s">
        <v>46</v>
      </c>
      <c r="B30" s="25">
        <v>733</v>
      </c>
    </row>
    <row r="31" spans="1:2" ht="76.5">
      <c r="A31" s="75" t="s">
        <v>43</v>
      </c>
      <c r="B31" s="76">
        <f>SUM(B28:B30)</f>
        <v>30670</v>
      </c>
    </row>
    <row r="32" spans="1:2" ht="12.75">
      <c r="A32" s="5"/>
      <c r="B32" s="4"/>
    </row>
    <row r="33" spans="1:7" ht="12.75">
      <c r="A33" s="5"/>
      <c r="B33" s="5"/>
      <c r="D33" s="5"/>
      <c r="E33" s="5"/>
      <c r="F33" s="12"/>
      <c r="G33" s="12"/>
    </row>
    <row r="34" spans="1:7" ht="12.75">
      <c r="A34" s="5"/>
      <c r="B34" s="5"/>
      <c r="D34" s="3"/>
      <c r="E34" s="3"/>
      <c r="F34" s="3"/>
      <c r="G34" s="3"/>
    </row>
    <row r="35" spans="1:2" ht="12.75">
      <c r="A35" s="5"/>
      <c r="B35" s="5"/>
    </row>
    <row r="36" spans="1:2" ht="12.75">
      <c r="A36" s="5"/>
      <c r="B36" s="5"/>
    </row>
    <row r="37" spans="1:2" ht="12.75">
      <c r="A37" s="5"/>
      <c r="B37" s="5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6:13" ht="12.75">
      <c r="F99" s="3"/>
      <c r="G99" s="3"/>
      <c r="H99" s="3"/>
      <c r="I99" s="3"/>
      <c r="J99" s="3"/>
      <c r="K99" s="3"/>
      <c r="L99" s="3"/>
      <c r="M99" s="3"/>
    </row>
  </sheetData>
  <sheetProtection/>
  <mergeCells count="8">
    <mergeCell ref="K1:L1"/>
    <mergeCell ref="A14:B14"/>
    <mergeCell ref="D14:F14"/>
    <mergeCell ref="I14:N15"/>
    <mergeCell ref="A9:J9"/>
    <mergeCell ref="A13:J13"/>
    <mergeCell ref="A5:J5"/>
    <mergeCell ref="A1:J1"/>
  </mergeCells>
  <printOptions/>
  <pageMargins left="0.75" right="0.75" top="1" bottom="1" header="0.5" footer="0.5"/>
  <pageSetup horizontalDpi="300" verticalDpi="300" orientation="portrait" scale="5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Aptop</dc:creator>
  <cp:keywords/>
  <dc:description/>
  <cp:lastModifiedBy>Registered User</cp:lastModifiedBy>
  <dcterms:created xsi:type="dcterms:W3CDTF">2008-02-27T04:43:38Z</dcterms:created>
  <dcterms:modified xsi:type="dcterms:W3CDTF">2015-02-23T19:51:33Z</dcterms:modified>
  <cp:category/>
  <cp:version/>
  <cp:contentType/>
  <cp:contentStatus/>
</cp:coreProperties>
</file>